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buotojas\OneDrive\2020 METAI\TARYBA\PROJEKTAI\01-30_taryba\"/>
    </mc:Choice>
  </mc:AlternateContent>
  <xr:revisionPtr revIDLastSave="1" documentId="8_{60FF2289-E77D-47BB-87FC-2053E56F3EFA}" xr6:coauthVersionLast="45" xr6:coauthVersionMax="45" xr10:uidLastSave="{FDC1BB1A-75CD-4E00-95E4-F3DFB548C2B6}"/>
  <bookViews>
    <workbookView xWindow="-120" yWindow="-120" windowWidth="29040" windowHeight="15840" xr2:uid="{00000000-000D-0000-FFFF-FFFF00000000}"/>
  </bookViews>
  <sheets>
    <sheet name="Vairuotojų pareigybės" sheetId="2" r:id="rId1"/>
    <sheet name="Transportas" sheetId="1" r:id="rId2"/>
    <sheet name="Lapas3" sheetId="3" r:id="rId3"/>
  </sheets>
  <definedNames>
    <definedName name="_xlnm.Print_Area" localSheetId="1">Transportas!$A$1:$N$49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2" l="1"/>
  <c r="G10" i="2"/>
  <c r="F10" i="2"/>
  <c r="L5" i="2" l="1"/>
  <c r="L6" i="2"/>
  <c r="L7" i="2"/>
  <c r="L8" i="2"/>
  <c r="L9" i="2"/>
  <c r="L4" i="2"/>
  <c r="J10" i="2"/>
  <c r="K10" i="2" l="1"/>
  <c r="L10" i="2"/>
  <c r="H10" i="2"/>
  <c r="D10" i="2"/>
  <c r="E6" i="2"/>
  <c r="I6" i="2" s="1"/>
  <c r="E7" i="2"/>
  <c r="I7" i="2" s="1"/>
  <c r="E8" i="2"/>
  <c r="I8" i="2" s="1"/>
  <c r="E9" i="2"/>
  <c r="I9" i="2" s="1"/>
  <c r="E5" i="2"/>
  <c r="I5" i="2" s="1"/>
  <c r="E10" i="2" l="1"/>
  <c r="I10" i="2"/>
  <c r="L26" i="1"/>
  <c r="M26" i="1"/>
  <c r="B26" i="1"/>
  <c r="C26" i="1"/>
  <c r="D26" i="1"/>
  <c r="E26" i="1"/>
  <c r="F26" i="1"/>
  <c r="G26" i="1"/>
  <c r="H26" i="1"/>
  <c r="I26" i="1"/>
  <c r="J26" i="1"/>
  <c r="K26" i="1"/>
  <c r="K32" i="1"/>
  <c r="K46" i="1" l="1"/>
  <c r="J46" i="1"/>
  <c r="I46" i="1"/>
  <c r="H46" i="1"/>
  <c r="G46" i="1"/>
  <c r="F46" i="1"/>
  <c r="E46" i="1"/>
  <c r="D46" i="1"/>
  <c r="C46" i="1"/>
  <c r="B46" i="1"/>
  <c r="N45" i="1"/>
  <c r="N44" i="1"/>
  <c r="N46" i="1" s="1"/>
  <c r="K41" i="1"/>
  <c r="J41" i="1"/>
  <c r="I41" i="1"/>
  <c r="H41" i="1"/>
  <c r="G41" i="1"/>
  <c r="F41" i="1"/>
  <c r="E41" i="1"/>
  <c r="D41" i="1"/>
  <c r="C41" i="1"/>
  <c r="B41" i="1"/>
  <c r="N40" i="1"/>
  <c r="N39" i="1"/>
  <c r="N38" i="1"/>
  <c r="N37" i="1"/>
  <c r="N36" i="1"/>
  <c r="N35" i="1"/>
  <c r="J32" i="1"/>
  <c r="I32" i="1"/>
  <c r="H32" i="1"/>
  <c r="G32" i="1"/>
  <c r="F32" i="1"/>
  <c r="E32" i="1"/>
  <c r="D32" i="1"/>
  <c r="C32" i="1"/>
  <c r="B32" i="1"/>
  <c r="N31" i="1"/>
  <c r="N30" i="1"/>
  <c r="N29" i="1"/>
  <c r="N25" i="1"/>
  <c r="N24" i="1"/>
  <c r="N23" i="1"/>
  <c r="N22" i="1"/>
  <c r="N19" i="1"/>
  <c r="N16" i="1"/>
  <c r="N13" i="1"/>
  <c r="N9" i="1"/>
  <c r="N26" i="1" l="1"/>
  <c r="N41" i="1"/>
  <c r="N32" i="1"/>
</calcChain>
</file>

<file path=xl/sharedStrings.xml><?xml version="1.0" encoding="utf-8"?>
<sst xmlns="http://schemas.openxmlformats.org/spreadsheetml/2006/main" count="71" uniqueCount="60">
  <si>
    <t>Įstaigos pavadinimas</t>
  </si>
  <si>
    <t>Mėnuo</t>
  </si>
  <si>
    <t>Iš viso</t>
  </si>
  <si>
    <t xml:space="preserve">Sausis </t>
  </si>
  <si>
    <t>Vasaris</t>
  </si>
  <si>
    <t>Kovas</t>
  </si>
  <si>
    <t>Balandis</t>
  </si>
  <si>
    <t>Gegužė</t>
  </si>
  <si>
    <t>Birželis</t>
  </si>
  <si>
    <t>Liepa</t>
  </si>
  <si>
    <t>Rugpjūtis</t>
  </si>
  <si>
    <t>Rugsėjis</t>
  </si>
  <si>
    <t>Spalis</t>
  </si>
  <si>
    <t>Lapkritis</t>
  </si>
  <si>
    <t>Gruodis</t>
  </si>
  <si>
    <t>Aleksandrijos pagrindinė mokykla</t>
  </si>
  <si>
    <t>Barstyčių pagrindinė mokykla</t>
  </si>
  <si>
    <t>Ylakių gimnazija</t>
  </si>
  <si>
    <t>Iš viso pravažiuota</t>
  </si>
  <si>
    <t>Bartuvos progimnazija</t>
  </si>
  <si>
    <t>Mosėdžio gimnazija</t>
  </si>
  <si>
    <t>Skuodo meno mokykla</t>
  </si>
  <si>
    <t>Mersedes Benz TVE 630</t>
  </si>
  <si>
    <t>VW Transporter JLF 833</t>
  </si>
  <si>
    <t>Pravažiuota kilometrų 2019 m.</t>
  </si>
  <si>
    <t>Pavėžėjimo km/dieną</t>
  </si>
  <si>
    <t>Pareigybė tenkanti 300 km</t>
  </si>
  <si>
    <t>Pareigybė  įstaigos reikmėms</t>
  </si>
  <si>
    <t>Viso vairuotojo pareigybės</t>
  </si>
  <si>
    <t>Eil. Nr.</t>
  </si>
  <si>
    <t>Vairuotojų pareigybės  pagal galiojančius normatyvus</t>
  </si>
  <si>
    <t>Žadeikio gimnazija</t>
  </si>
  <si>
    <t>-</t>
  </si>
  <si>
    <t xml:space="preserve">-  </t>
  </si>
  <si>
    <t>0,75</t>
  </si>
  <si>
    <t>Pareigybių pokytis</t>
  </si>
  <si>
    <t>Viso:</t>
  </si>
  <si>
    <t>Viso vairuotojo pareigybės apvalinus</t>
  </si>
  <si>
    <t>„Mersedes Benz Sprinter“ FNG 722</t>
  </si>
  <si>
    <t>„VW Golf“ CNC 827</t>
  </si>
  <si>
    <t>Skuodo Pr. Žadeikio gimnazija</t>
  </si>
  <si>
    <t>„Mersedes Benz Sprinter“ BRN 298</t>
  </si>
  <si>
    <t>„Iveco Daily“ GEG 326</t>
  </si>
  <si>
    <t>„Mersedes“ DDU 062</t>
  </si>
  <si>
    <t>„Audi A4“</t>
  </si>
  <si>
    <t>„Mersedes Benz“ RVM 244</t>
  </si>
  <si>
    <t>„Mersedes Benz“ BCL 390</t>
  </si>
  <si>
    <t>Birutė Gedrimienė, tel. (8 440) 45 572</t>
  </si>
  <si>
    <t>Lenkimų S. Daukanto mokykla-daugiafunkcis centras</t>
  </si>
  <si>
    <t>„Iveco Daily“ JZU 140</t>
  </si>
  <si>
    <t>„Iveco“ LEF 886</t>
  </si>
  <si>
    <t>„Audi 80“</t>
  </si>
  <si>
    <t>„Iveco“ KNV 624</t>
  </si>
  <si>
    <t>„VW Treasporter“ YLH 735</t>
  </si>
  <si>
    <t>„VW Crafter“ ELD 824</t>
  </si>
  <si>
    <t>„Iveco“ GUF 854</t>
  </si>
  <si>
    <t>„VW Crafter“ KSO 704</t>
  </si>
  <si>
    <t>Mokyklinių automobilių skaičius</t>
  </si>
  <si>
    <t>Pareigybės , tenkancios pagal  mokyklinius autobusus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</si>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</sst>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/>
    <xf numFmtId="2" fontId="1" fillId="0" borderId="4" xfId="0" applyNumberFormat="1" applyFont="1" applyBorder="1"/>
    <xf numFmtId="2" fontId="8" fillId="0" borderId="4" xfId="0" applyNumberFormat="1" applyFont="1" applyBorder="1"/>
    <xf numFmtId="49" fontId="9" fillId="0" borderId="4" xfId="0" applyNumberFormat="1" applyFont="1" applyBorder="1" applyAlignment="1">
      <alignment horizontal="right" vertical="center" wrapText="1"/>
    </xf>
    <xf numFmtId="164" fontId="1" fillId="0" borderId="9" xfId="0" applyNumberFormat="1" applyFont="1" applyBorder="1"/>
    <xf numFmtId="0" fontId="1" fillId="0" borderId="8" xfId="0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2" fontId="1" fillId="0" borderId="11" xfId="0" applyNumberFormat="1" applyFont="1" applyBorder="1"/>
    <xf numFmtId="1" fontId="7" fillId="0" borderId="11" xfId="0" applyNumberFormat="1" applyFont="1" applyBorder="1" applyAlignment="1">
      <alignment horizontal="center"/>
    </xf>
    <xf numFmtId="2" fontId="8" fillId="0" borderId="11" xfId="0" applyNumberFormat="1" applyFont="1" applyBorder="1"/>
    <xf numFmtId="0" fontId="9" fillId="0" borderId="11" xfId="0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right"/>
    </xf>
    <xf numFmtId="0" fontId="1" fillId="0" borderId="13" xfId="0" applyFont="1" applyBorder="1"/>
    <xf numFmtId="2" fontId="1" fillId="0" borderId="13" xfId="0" applyNumberFormat="1" applyFont="1" applyBorder="1"/>
    <xf numFmtId="2" fontId="8" fillId="0" borderId="13" xfId="0" applyNumberFormat="1" applyFont="1" applyBorder="1"/>
    <xf numFmtId="2" fontId="8" fillId="0" borderId="14" xfId="0" applyNumberFormat="1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13"/>
  <sheetViews>
    <sheetView showZeros="0" tabSelected="1" workbookViewId="0">
      <selection activeCell="G22" sqref="G22"/>
    </sheetView>
  </sheetViews>
  <sheetFormatPr defaultColWidth="8.85546875" defaultRowHeight="15" x14ac:dyDescent="0.25"/>
  <cols>
    <col min="1" max="1" width="1.42578125" style="1" customWidth="1"/>
    <col min="2" max="2" width="5.140625" style="1" customWidth="1"/>
    <col min="3" max="3" width="26.28515625" style="1" customWidth="1"/>
    <col min="4" max="4" width="9" style="1" customWidth="1"/>
    <col min="5" max="5" width="8.85546875" style="1"/>
    <col min="6" max="6" width="6.5703125" style="1" customWidth="1"/>
    <col min="7" max="7" width="8.85546875" style="1"/>
    <col min="8" max="8" width="10.7109375" style="1" customWidth="1"/>
    <col min="9" max="16384" width="8.85546875" style="1"/>
  </cols>
  <sheetData>
    <row r="3" spans="2:12" ht="84" x14ac:dyDescent="0.25">
      <c r="B3" s="8" t="s">
        <v>29</v>
      </c>
      <c r="C3" s="9" t="s">
        <v>0</v>
      </c>
      <c r="D3" s="10" t="s">
        <v>25</v>
      </c>
      <c r="E3" s="10" t="s">
        <v>26</v>
      </c>
      <c r="F3" s="10" t="s">
        <v>57</v>
      </c>
      <c r="G3" s="10" t="s">
        <v>58</v>
      </c>
      <c r="H3" s="10" t="s">
        <v>27</v>
      </c>
      <c r="I3" s="11" t="s">
        <v>28</v>
      </c>
      <c r="J3" s="12" t="s">
        <v>37</v>
      </c>
      <c r="K3" s="10" t="s">
        <v>30</v>
      </c>
      <c r="L3" s="13" t="s">
        <v>35</v>
      </c>
    </row>
    <row r="4" spans="2:12" x14ac:dyDescent="0.25">
      <c r="B4" s="14">
        <v>1</v>
      </c>
      <c r="C4" s="15" t="s">
        <v>31</v>
      </c>
      <c r="D4" s="16" t="s">
        <v>32</v>
      </c>
      <c r="E4" s="16" t="s">
        <v>33</v>
      </c>
      <c r="F4" s="17" t="s">
        <v>59</v>
      </c>
      <c r="G4" s="16"/>
      <c r="H4" s="18">
        <v>0.75</v>
      </c>
      <c r="I4" s="19"/>
      <c r="J4" s="20">
        <v>0.75</v>
      </c>
      <c r="K4" s="21" t="s">
        <v>34</v>
      </c>
      <c r="L4" s="22">
        <f>J4-K4</f>
        <v>0</v>
      </c>
    </row>
    <row r="5" spans="2:12" x14ac:dyDescent="0.25">
      <c r="B5" s="23">
        <v>2</v>
      </c>
      <c r="C5" s="18" t="s">
        <v>20</v>
      </c>
      <c r="D5" s="18">
        <v>433</v>
      </c>
      <c r="E5" s="19">
        <f>D5/300</f>
        <v>1.4433333333333334</v>
      </c>
      <c r="F5" s="24">
        <v>4</v>
      </c>
      <c r="G5" s="19">
        <v>1</v>
      </c>
      <c r="H5" s="18">
        <v>0.75</v>
      </c>
      <c r="I5" s="19">
        <f>E5+H5+G5</f>
        <v>3.1933333333333334</v>
      </c>
      <c r="J5" s="20">
        <v>3.25</v>
      </c>
      <c r="K5" s="25">
        <v>4</v>
      </c>
      <c r="L5" s="22">
        <f t="shared" ref="L5:L9" si="0">J5-K5</f>
        <v>-0.75</v>
      </c>
    </row>
    <row r="6" spans="2:12" x14ac:dyDescent="0.25">
      <c r="B6" s="23">
        <v>3</v>
      </c>
      <c r="C6" s="18" t="s">
        <v>17</v>
      </c>
      <c r="D6" s="18">
        <v>430</v>
      </c>
      <c r="E6" s="19">
        <f t="shared" ref="E6:E9" si="1">D6/300</f>
        <v>1.4333333333333333</v>
      </c>
      <c r="F6" s="24">
        <v>2</v>
      </c>
      <c r="G6" s="19"/>
      <c r="H6" s="18">
        <v>0.75</v>
      </c>
      <c r="I6" s="19">
        <f t="shared" ref="I6:I9" si="2">E6+H6</f>
        <v>2.1833333333333336</v>
      </c>
      <c r="J6" s="20">
        <v>2.25</v>
      </c>
      <c r="K6" s="25">
        <v>2</v>
      </c>
      <c r="L6" s="22">
        <f t="shared" si="0"/>
        <v>0.25</v>
      </c>
    </row>
    <row r="7" spans="2:12" x14ac:dyDescent="0.25">
      <c r="B7" s="23">
        <v>4</v>
      </c>
      <c r="C7" s="18" t="s">
        <v>15</v>
      </c>
      <c r="D7" s="18">
        <v>170</v>
      </c>
      <c r="E7" s="19">
        <f t="shared" si="1"/>
        <v>0.56666666666666665</v>
      </c>
      <c r="F7" s="24">
        <v>1</v>
      </c>
      <c r="G7" s="19"/>
      <c r="H7" s="18">
        <v>0.5</v>
      </c>
      <c r="I7" s="19">
        <f t="shared" si="2"/>
        <v>1.0666666666666667</v>
      </c>
      <c r="J7" s="20">
        <v>1</v>
      </c>
      <c r="K7" s="25">
        <v>1</v>
      </c>
      <c r="L7" s="22">
        <f t="shared" si="0"/>
        <v>0</v>
      </c>
    </row>
    <row r="8" spans="2:12" x14ac:dyDescent="0.25">
      <c r="B8" s="23">
        <v>5</v>
      </c>
      <c r="C8" s="18" t="s">
        <v>16</v>
      </c>
      <c r="D8" s="18">
        <v>142</v>
      </c>
      <c r="E8" s="19">
        <f t="shared" si="1"/>
        <v>0.47333333333333333</v>
      </c>
      <c r="F8" s="24">
        <v>1</v>
      </c>
      <c r="G8" s="19"/>
      <c r="H8" s="18">
        <v>0.5</v>
      </c>
      <c r="I8" s="19">
        <f t="shared" si="2"/>
        <v>0.97333333333333338</v>
      </c>
      <c r="J8" s="20">
        <v>1</v>
      </c>
      <c r="K8" s="25">
        <v>1</v>
      </c>
      <c r="L8" s="22">
        <f t="shared" si="0"/>
        <v>0</v>
      </c>
    </row>
    <row r="9" spans="2:12" ht="13.9" x14ac:dyDescent="0.25">
      <c r="B9" s="26">
        <v>6</v>
      </c>
      <c r="C9" s="27" t="s">
        <v>19</v>
      </c>
      <c r="D9" s="27">
        <f>272</f>
        <v>272</v>
      </c>
      <c r="E9" s="28">
        <f t="shared" si="1"/>
        <v>0.90666666666666662</v>
      </c>
      <c r="F9" s="29">
        <v>1</v>
      </c>
      <c r="G9" s="28"/>
      <c r="H9" s="27">
        <v>0.75</v>
      </c>
      <c r="I9" s="28">
        <f t="shared" si="2"/>
        <v>1.6566666666666667</v>
      </c>
      <c r="J9" s="30">
        <v>1.75</v>
      </c>
      <c r="K9" s="31">
        <v>1.25</v>
      </c>
      <c r="L9" s="22">
        <f t="shared" si="0"/>
        <v>0.5</v>
      </c>
    </row>
    <row r="10" spans="2:12" ht="13.9" x14ac:dyDescent="0.25">
      <c r="B10" s="32"/>
      <c r="C10" s="33" t="s">
        <v>36</v>
      </c>
      <c r="D10" s="34">
        <f>SUM(D5:D9)</f>
        <v>1447</v>
      </c>
      <c r="E10" s="35">
        <f>SUM(E5:E9)</f>
        <v>4.8233333333333333</v>
      </c>
      <c r="F10" s="35">
        <f>SUM(F5:F9)</f>
        <v>9</v>
      </c>
      <c r="G10" s="35">
        <f>SUM(G5:G9)</f>
        <v>1</v>
      </c>
      <c r="H10" s="34">
        <f>SUM(H4:H9)</f>
        <v>4</v>
      </c>
      <c r="I10" s="35">
        <f t="shared" ref="I10:L10" si="3">SUM(I4:I9)</f>
        <v>9.0733333333333341</v>
      </c>
      <c r="J10" s="36">
        <f>SUM(J4:J9)</f>
        <v>10</v>
      </c>
      <c r="K10" s="34">
        <f t="shared" si="3"/>
        <v>9.25</v>
      </c>
      <c r="L10" s="37">
        <f t="shared" si="3"/>
        <v>0</v>
      </c>
    </row>
    <row r="13" spans="2:12" x14ac:dyDescent="0.25">
      <c r="C13" s="1" t="s">
        <v>47</v>
      </c>
    </row>
  </sheetData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9"/>
  <sheetViews>
    <sheetView topLeftCell="A7" zoomScale="79" zoomScaleNormal="79" workbookViewId="0">
      <selection activeCell="I59" sqref="I59"/>
    </sheetView>
  </sheetViews>
  <sheetFormatPr defaultColWidth="9.140625" defaultRowHeight="15" x14ac:dyDescent="0.25"/>
  <cols>
    <col min="1" max="1" width="26.85546875" style="1" customWidth="1"/>
    <col min="2" max="12" width="9.140625" style="1"/>
    <col min="13" max="13" width="9.140625" style="1" customWidth="1"/>
    <col min="14" max="16384" width="9.140625" style="1"/>
  </cols>
  <sheetData>
    <row r="1" spans="1:14" ht="15.75" x14ac:dyDescent="0.25">
      <c r="A1" s="40" t="s">
        <v>24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3" spans="1:14" ht="15.75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x14ac:dyDescent="0.25">
      <c r="D4" s="2"/>
    </row>
    <row r="5" spans="1:14" x14ac:dyDescent="0.25">
      <c r="A5" s="41" t="s">
        <v>0</v>
      </c>
      <c r="B5" s="43" t="s">
        <v>1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5" t="s">
        <v>2</v>
      </c>
    </row>
    <row r="6" spans="1:14" x14ac:dyDescent="0.25">
      <c r="A6" s="42"/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3" t="s">
        <v>14</v>
      </c>
      <c r="N6" s="46"/>
    </row>
    <row r="7" spans="1:14" ht="12.9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12.95" customHeight="1" x14ac:dyDescent="0.25">
      <c r="A8" s="5" t="s">
        <v>15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12.95" customHeight="1" x14ac:dyDescent="0.25">
      <c r="A9" s="6" t="s">
        <v>38</v>
      </c>
      <c r="B9" s="4">
        <v>2950</v>
      </c>
      <c r="C9" s="4">
        <v>2180</v>
      </c>
      <c r="D9" s="4">
        <v>3110</v>
      </c>
      <c r="E9" s="4">
        <v>2610</v>
      </c>
      <c r="F9" s="4">
        <v>3240</v>
      </c>
      <c r="G9" s="4">
        <v>2110</v>
      </c>
      <c r="H9" s="4">
        <v>0</v>
      </c>
      <c r="I9" s="4">
        <v>90</v>
      </c>
      <c r="J9" s="4">
        <v>3060</v>
      </c>
      <c r="K9" s="4">
        <v>3480</v>
      </c>
      <c r="L9" s="4"/>
      <c r="M9" s="4"/>
      <c r="N9" s="4">
        <f>SUM(B9:M9)</f>
        <v>22830</v>
      </c>
    </row>
    <row r="10" spans="1:14" ht="12.95" customHeight="1" x14ac:dyDescent="0.25">
      <c r="A10" s="6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12.95" customHeight="1" x14ac:dyDescent="0.25">
      <c r="A11" s="38" t="s">
        <v>48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2.95" customHeight="1" x14ac:dyDescent="0.25">
      <c r="A12" s="39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ht="12.95" customHeight="1" x14ac:dyDescent="0.25">
      <c r="A13" s="6" t="s">
        <v>39</v>
      </c>
      <c r="B13" s="4">
        <v>1160</v>
      </c>
      <c r="C13" s="4">
        <v>700</v>
      </c>
      <c r="D13" s="4">
        <v>1360</v>
      </c>
      <c r="E13" s="4">
        <v>1072</v>
      </c>
      <c r="F13" s="4">
        <v>1100</v>
      </c>
      <c r="G13" s="4">
        <v>462</v>
      </c>
      <c r="H13" s="4">
        <v>238</v>
      </c>
      <c r="I13" s="4"/>
      <c r="J13" s="4"/>
      <c r="K13" s="4"/>
      <c r="L13" s="4"/>
      <c r="M13" s="4"/>
      <c r="N13" s="4">
        <f>SUM(B13:M13)</f>
        <v>6092</v>
      </c>
    </row>
    <row r="14" spans="1:14" ht="12.9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ht="12.95" customHeight="1" x14ac:dyDescent="0.25">
      <c r="A15" s="5" t="s">
        <v>40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12.95" customHeight="1" x14ac:dyDescent="0.25">
      <c r="A16" s="6" t="s">
        <v>41</v>
      </c>
      <c r="B16" s="4">
        <v>172</v>
      </c>
      <c r="C16" s="4">
        <v>0</v>
      </c>
      <c r="D16" s="4">
        <v>1269</v>
      </c>
      <c r="E16" s="4">
        <v>1270</v>
      </c>
      <c r="F16" s="4">
        <v>1461</v>
      </c>
      <c r="G16" s="4">
        <v>0</v>
      </c>
      <c r="H16" s="4">
        <v>50</v>
      </c>
      <c r="I16" s="4">
        <v>335</v>
      </c>
      <c r="J16" s="4">
        <v>650</v>
      </c>
      <c r="K16" s="4">
        <v>294</v>
      </c>
      <c r="L16" s="4"/>
      <c r="M16" s="4"/>
      <c r="N16" s="4">
        <f>SUM(B16:M16)</f>
        <v>5501</v>
      </c>
    </row>
    <row r="17" spans="1:14" ht="12.9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12.95" customHeight="1" x14ac:dyDescent="0.25">
      <c r="A18" s="5" t="s">
        <v>16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ht="12.95" customHeight="1" x14ac:dyDescent="0.25">
      <c r="A19" s="6" t="s">
        <v>42</v>
      </c>
      <c r="B19" s="4">
        <v>3408</v>
      </c>
      <c r="C19" s="4">
        <v>2990</v>
      </c>
      <c r="D19" s="4">
        <v>3677</v>
      </c>
      <c r="E19" s="4">
        <v>3206</v>
      </c>
      <c r="F19" s="4">
        <v>5065</v>
      </c>
      <c r="G19" s="4">
        <v>3252</v>
      </c>
      <c r="H19" s="4">
        <v>0</v>
      </c>
      <c r="I19" s="4">
        <v>379</v>
      </c>
      <c r="J19" s="4">
        <v>3716</v>
      </c>
      <c r="K19" s="4">
        <v>3638</v>
      </c>
      <c r="L19" s="4"/>
      <c r="M19" s="4"/>
      <c r="N19" s="4">
        <f>SUM(B19:M19)</f>
        <v>29331</v>
      </c>
    </row>
    <row r="20" spans="1:14" ht="12.9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ht="12.95" customHeight="1" x14ac:dyDescent="0.25">
      <c r="A21" s="5" t="s">
        <v>17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95" customHeight="1" x14ac:dyDescent="0.25">
      <c r="A22" s="6" t="s">
        <v>43</v>
      </c>
      <c r="B22" s="4">
        <v>3732</v>
      </c>
      <c r="C22" s="4">
        <v>2612</v>
      </c>
      <c r="D22" s="4">
        <v>4621</v>
      </c>
      <c r="E22" s="4">
        <v>3264</v>
      </c>
      <c r="F22" s="4">
        <v>2987</v>
      </c>
      <c r="G22" s="4">
        <v>3555</v>
      </c>
      <c r="H22" s="4">
        <v>0</v>
      </c>
      <c r="I22" s="4">
        <v>0</v>
      </c>
      <c r="J22" s="4">
        <v>3476</v>
      </c>
      <c r="K22" s="4"/>
      <c r="L22" s="4"/>
      <c r="M22" s="4"/>
      <c r="N22" s="4">
        <f>SUM(B22:M22)</f>
        <v>24247</v>
      </c>
    </row>
    <row r="23" spans="1:14" ht="12.95" customHeight="1" x14ac:dyDescent="0.25">
      <c r="A23" s="6" t="s">
        <v>49</v>
      </c>
      <c r="B23" s="4">
        <v>4784</v>
      </c>
      <c r="C23" s="4">
        <v>2856</v>
      </c>
      <c r="D23" s="4">
        <v>5480</v>
      </c>
      <c r="E23" s="4">
        <v>4109</v>
      </c>
      <c r="F23" s="4">
        <v>5495</v>
      </c>
      <c r="G23" s="4">
        <v>4176</v>
      </c>
      <c r="H23" s="4">
        <v>0</v>
      </c>
      <c r="I23" s="4">
        <v>191</v>
      </c>
      <c r="J23" s="4">
        <v>4073</v>
      </c>
      <c r="K23" s="4">
        <v>5809</v>
      </c>
      <c r="L23" s="4"/>
      <c r="M23" s="4"/>
      <c r="N23" s="4">
        <f>SUM(B23:M23)</f>
        <v>36973</v>
      </c>
    </row>
    <row r="24" spans="1:14" ht="12.95" customHeight="1" x14ac:dyDescent="0.25">
      <c r="A24" s="6" t="s">
        <v>50</v>
      </c>
      <c r="B24" s="4"/>
      <c r="C24" s="4"/>
      <c r="D24" s="4"/>
      <c r="E24" s="4"/>
      <c r="F24" s="4"/>
      <c r="G24" s="4"/>
      <c r="H24" s="4"/>
      <c r="I24" s="4">
        <v>369</v>
      </c>
      <c r="J24" s="4">
        <v>1575</v>
      </c>
      <c r="K24" s="4">
        <v>5246</v>
      </c>
      <c r="L24" s="4"/>
      <c r="M24" s="4"/>
      <c r="N24" s="4">
        <f>SUM(B24:M24)</f>
        <v>7190</v>
      </c>
    </row>
    <row r="25" spans="1:14" ht="12.95" customHeight="1" x14ac:dyDescent="0.25">
      <c r="A25" s="6" t="s">
        <v>51</v>
      </c>
      <c r="B25" s="4">
        <v>350</v>
      </c>
      <c r="C25" s="4">
        <v>1120</v>
      </c>
      <c r="D25" s="4">
        <v>940</v>
      </c>
      <c r="E25" s="4">
        <v>850</v>
      </c>
      <c r="F25" s="4">
        <v>1170</v>
      </c>
      <c r="G25" s="4">
        <v>850</v>
      </c>
      <c r="H25" s="4"/>
      <c r="I25" s="4">
        <v>1160</v>
      </c>
      <c r="J25" s="4">
        <v>650</v>
      </c>
      <c r="K25" s="4">
        <v>660</v>
      </c>
      <c r="L25" s="4"/>
      <c r="M25" s="4"/>
      <c r="N25" s="4">
        <f>SUM(B25:M25)</f>
        <v>7750</v>
      </c>
    </row>
    <row r="26" spans="1:14" ht="12.95" customHeight="1" x14ac:dyDescent="0.25">
      <c r="A26" s="7" t="s">
        <v>18</v>
      </c>
      <c r="B26" s="5">
        <f t="shared" ref="B26:J26" si="0">SUM(B22:B25)</f>
        <v>8866</v>
      </c>
      <c r="C26" s="5">
        <f t="shared" si="0"/>
        <v>6588</v>
      </c>
      <c r="D26" s="5">
        <f t="shared" si="0"/>
        <v>11041</v>
      </c>
      <c r="E26" s="5">
        <f t="shared" si="0"/>
        <v>8223</v>
      </c>
      <c r="F26" s="5">
        <f t="shared" si="0"/>
        <v>9652</v>
      </c>
      <c r="G26" s="5">
        <f t="shared" si="0"/>
        <v>8581</v>
      </c>
      <c r="H26" s="5">
        <f t="shared" si="0"/>
        <v>0</v>
      </c>
      <c r="I26" s="5">
        <f t="shared" si="0"/>
        <v>1720</v>
      </c>
      <c r="J26" s="5">
        <f t="shared" si="0"/>
        <v>9774</v>
      </c>
      <c r="K26" s="5">
        <f>SUM(K22:K25)</f>
        <v>11715</v>
      </c>
      <c r="L26" s="5">
        <f t="shared" ref="L26:N26" si="1">SUM(L22:L25)</f>
        <v>0</v>
      </c>
      <c r="M26" s="5">
        <f t="shared" si="1"/>
        <v>0</v>
      </c>
      <c r="N26" s="5">
        <f t="shared" si="1"/>
        <v>76160</v>
      </c>
    </row>
    <row r="27" spans="1:14" ht="12.9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ht="12.95" customHeight="1" x14ac:dyDescent="0.25">
      <c r="A28" s="5" t="s">
        <v>19</v>
      </c>
      <c r="B28" s="4"/>
      <c r="C28" s="4"/>
      <c r="D28" s="4"/>
      <c r="E28" s="4"/>
      <c r="F28" s="4"/>
      <c r="G28" s="4"/>
      <c r="H28" s="4"/>
      <c r="I28" s="4"/>
      <c r="J28" s="4"/>
      <c r="K28" s="6"/>
      <c r="L28" s="4"/>
      <c r="M28" s="4"/>
      <c r="N28" s="4"/>
    </row>
    <row r="29" spans="1:14" ht="12.95" customHeight="1" x14ac:dyDescent="0.25">
      <c r="A29" s="6" t="s">
        <v>52</v>
      </c>
      <c r="B29" s="4">
        <v>3879</v>
      </c>
      <c r="C29" s="4">
        <v>2885</v>
      </c>
      <c r="D29" s="4">
        <v>4300</v>
      </c>
      <c r="E29" s="4">
        <v>3531</v>
      </c>
      <c r="F29" s="4">
        <v>4639</v>
      </c>
      <c r="G29" s="4">
        <v>2395</v>
      </c>
      <c r="H29" s="4">
        <v>0</v>
      </c>
      <c r="I29" s="4">
        <v>0</v>
      </c>
      <c r="J29" s="4">
        <v>4008</v>
      </c>
      <c r="K29" s="4">
        <v>3763</v>
      </c>
      <c r="L29" s="4"/>
      <c r="M29" s="4"/>
      <c r="N29" s="4">
        <f>SUM(B29:M29)</f>
        <v>29400</v>
      </c>
    </row>
    <row r="30" spans="1:14" ht="12.95" customHeight="1" x14ac:dyDescent="0.25">
      <c r="A30" s="6" t="s">
        <v>53</v>
      </c>
      <c r="B30" s="4">
        <v>38</v>
      </c>
      <c r="C30" s="4">
        <v>328</v>
      </c>
      <c r="D30" s="4">
        <v>20</v>
      </c>
      <c r="E30" s="4">
        <v>214</v>
      </c>
      <c r="F30" s="4">
        <v>297</v>
      </c>
      <c r="G30" s="4">
        <v>0</v>
      </c>
      <c r="H30" s="4">
        <v>0</v>
      </c>
      <c r="I30" s="4">
        <v>0</v>
      </c>
      <c r="J30" s="4">
        <v>409</v>
      </c>
      <c r="K30" s="4">
        <v>112</v>
      </c>
      <c r="L30" s="4"/>
      <c r="M30" s="4"/>
      <c r="N30" s="4">
        <f>SUM(B30:M30)</f>
        <v>1418</v>
      </c>
    </row>
    <row r="31" spans="1:14" ht="12.95" customHeight="1" x14ac:dyDescent="0.25">
      <c r="A31" s="6" t="s">
        <v>39</v>
      </c>
      <c r="B31" s="4"/>
      <c r="C31" s="4"/>
      <c r="D31" s="4"/>
      <c r="E31" s="4"/>
      <c r="F31" s="4"/>
      <c r="G31" s="4"/>
      <c r="H31" s="4"/>
      <c r="I31" s="4">
        <v>147</v>
      </c>
      <c r="J31" s="4">
        <v>1201</v>
      </c>
      <c r="K31" s="4">
        <v>1410</v>
      </c>
      <c r="L31" s="4"/>
      <c r="M31" s="4"/>
      <c r="N31" s="4">
        <f>SUM(B31:M31)</f>
        <v>2758</v>
      </c>
    </row>
    <row r="32" spans="1:14" ht="12.95" customHeight="1" x14ac:dyDescent="0.25">
      <c r="A32" s="7" t="s">
        <v>18</v>
      </c>
      <c r="B32" s="5">
        <f>SUM(B29:B31)</f>
        <v>3917</v>
      </c>
      <c r="C32" s="5">
        <f t="shared" ref="C32:N32" si="2">SUM(C29:C31)</f>
        <v>3213</v>
      </c>
      <c r="D32" s="5">
        <f t="shared" si="2"/>
        <v>4320</v>
      </c>
      <c r="E32" s="5">
        <f t="shared" si="2"/>
        <v>3745</v>
      </c>
      <c r="F32" s="5">
        <f t="shared" si="2"/>
        <v>4936</v>
      </c>
      <c r="G32" s="5">
        <f t="shared" si="2"/>
        <v>2395</v>
      </c>
      <c r="H32" s="5">
        <f t="shared" si="2"/>
        <v>0</v>
      </c>
      <c r="I32" s="5">
        <f t="shared" si="2"/>
        <v>147</v>
      </c>
      <c r="J32" s="5">
        <f t="shared" si="2"/>
        <v>5618</v>
      </c>
      <c r="K32" s="5">
        <f>SUM(K29:K31)</f>
        <v>5285</v>
      </c>
      <c r="L32" s="5"/>
      <c r="M32" s="5"/>
      <c r="N32" s="5">
        <f t="shared" si="2"/>
        <v>33576</v>
      </c>
    </row>
    <row r="33" spans="1:14" ht="12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ht="12.95" customHeight="1" x14ac:dyDescent="0.25">
      <c r="A34" s="5" t="s">
        <v>20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ht="12.95" customHeight="1" x14ac:dyDescent="0.25">
      <c r="A35" s="6" t="s">
        <v>44</v>
      </c>
      <c r="B35" s="4">
        <v>480</v>
      </c>
      <c r="C35" s="4">
        <v>207</v>
      </c>
      <c r="D35" s="4">
        <v>884</v>
      </c>
      <c r="E35" s="4">
        <v>789</v>
      </c>
      <c r="F35" s="4">
        <v>389</v>
      </c>
      <c r="G35" s="4">
        <v>304</v>
      </c>
      <c r="H35" s="4">
        <v>742</v>
      </c>
      <c r="I35" s="4">
        <v>426</v>
      </c>
      <c r="J35" s="4">
        <v>122</v>
      </c>
      <c r="K35" s="4">
        <v>768</v>
      </c>
      <c r="L35" s="4"/>
      <c r="M35" s="4"/>
      <c r="N35" s="4">
        <f t="shared" ref="N35:N40" si="3">SUM(B35:M35)</f>
        <v>5111</v>
      </c>
    </row>
    <row r="36" spans="1:14" ht="12.95" customHeight="1" x14ac:dyDescent="0.25">
      <c r="A36" s="6" t="s">
        <v>45</v>
      </c>
      <c r="B36" s="4">
        <v>1439</v>
      </c>
      <c r="C36" s="4">
        <v>1670</v>
      </c>
      <c r="D36" s="4">
        <v>1048</v>
      </c>
      <c r="E36" s="4">
        <v>1882</v>
      </c>
      <c r="F36" s="4">
        <v>2502</v>
      </c>
      <c r="G36" s="4">
        <v>1487</v>
      </c>
      <c r="H36" s="4"/>
      <c r="I36" s="4"/>
      <c r="J36" s="4">
        <v>2334</v>
      </c>
      <c r="K36" s="4">
        <v>1559</v>
      </c>
      <c r="L36" s="4"/>
      <c r="M36" s="4"/>
      <c r="N36" s="4">
        <f t="shared" si="3"/>
        <v>13921</v>
      </c>
    </row>
    <row r="37" spans="1:14" ht="12.95" customHeight="1" x14ac:dyDescent="0.25">
      <c r="A37" s="6" t="s">
        <v>46</v>
      </c>
      <c r="B37" s="4">
        <v>988</v>
      </c>
      <c r="C37" s="4">
        <v>270</v>
      </c>
      <c r="D37" s="4">
        <v>1216</v>
      </c>
      <c r="E37" s="4"/>
      <c r="F37" s="4"/>
      <c r="G37" s="4"/>
      <c r="H37" s="4"/>
      <c r="I37" s="4">
        <v>76</v>
      </c>
      <c r="J37" s="4"/>
      <c r="K37" s="4">
        <v>753</v>
      </c>
      <c r="L37" s="4"/>
      <c r="M37" s="4"/>
      <c r="N37" s="4">
        <f t="shared" si="3"/>
        <v>3303</v>
      </c>
    </row>
    <row r="38" spans="1:14" ht="12.95" customHeight="1" x14ac:dyDescent="0.25">
      <c r="A38" s="6" t="s">
        <v>54</v>
      </c>
      <c r="B38" s="4">
        <v>2342</v>
      </c>
      <c r="C38" s="4">
        <v>1801</v>
      </c>
      <c r="D38" s="4">
        <v>2455</v>
      </c>
      <c r="E38" s="4">
        <v>1947</v>
      </c>
      <c r="F38" s="4">
        <v>2627</v>
      </c>
      <c r="G38" s="4">
        <v>2112</v>
      </c>
      <c r="H38" s="4"/>
      <c r="I38" s="4"/>
      <c r="J38" s="4">
        <v>2518</v>
      </c>
      <c r="K38" s="4">
        <v>2612</v>
      </c>
      <c r="L38" s="4"/>
      <c r="M38" s="4"/>
      <c r="N38" s="4">
        <f t="shared" si="3"/>
        <v>18414</v>
      </c>
    </row>
    <row r="39" spans="1:14" ht="12.95" customHeight="1" x14ac:dyDescent="0.25">
      <c r="A39" s="6" t="s">
        <v>55</v>
      </c>
      <c r="B39" s="4">
        <v>1446</v>
      </c>
      <c r="C39" s="4">
        <v>1029</v>
      </c>
      <c r="D39" s="4">
        <v>1473</v>
      </c>
      <c r="E39" s="4">
        <v>1433</v>
      </c>
      <c r="F39" s="4">
        <v>2610</v>
      </c>
      <c r="G39" s="4">
        <v>1393</v>
      </c>
      <c r="H39" s="4">
        <v>150</v>
      </c>
      <c r="I39" s="4">
        <v>30</v>
      </c>
      <c r="J39" s="4">
        <v>1699</v>
      </c>
      <c r="K39" s="4">
        <v>1456</v>
      </c>
      <c r="L39" s="4"/>
      <c r="M39" s="4"/>
      <c r="N39" s="4">
        <f t="shared" si="3"/>
        <v>12719</v>
      </c>
    </row>
    <row r="40" spans="1:14" ht="12.95" customHeight="1" x14ac:dyDescent="0.25">
      <c r="A40" s="6" t="s">
        <v>56</v>
      </c>
      <c r="B40" s="4">
        <v>2824</v>
      </c>
      <c r="C40" s="4">
        <v>1792</v>
      </c>
      <c r="D40" s="4">
        <v>2332</v>
      </c>
      <c r="E40" s="4">
        <v>2164</v>
      </c>
      <c r="F40" s="4">
        <v>2895</v>
      </c>
      <c r="G40" s="4">
        <v>1966</v>
      </c>
      <c r="H40" s="4"/>
      <c r="I40" s="4">
        <v>172</v>
      </c>
      <c r="J40" s="4">
        <v>1876</v>
      </c>
      <c r="K40" s="4">
        <v>1989</v>
      </c>
      <c r="L40" s="4"/>
      <c r="M40" s="4"/>
      <c r="N40" s="4">
        <f t="shared" si="3"/>
        <v>18010</v>
      </c>
    </row>
    <row r="41" spans="1:14" ht="12.95" customHeight="1" x14ac:dyDescent="0.25">
      <c r="A41" s="7" t="s">
        <v>18</v>
      </c>
      <c r="B41" s="5">
        <f>SUM(B35:B40)</f>
        <v>9519</v>
      </c>
      <c r="C41" s="5">
        <f t="shared" ref="C41:N41" si="4">SUM(C35:C40)</f>
        <v>6769</v>
      </c>
      <c r="D41" s="5">
        <f t="shared" si="4"/>
        <v>9408</v>
      </c>
      <c r="E41" s="5">
        <f t="shared" si="4"/>
        <v>8215</v>
      </c>
      <c r="F41" s="5">
        <f t="shared" si="4"/>
        <v>11023</v>
      </c>
      <c r="G41" s="5">
        <f t="shared" si="4"/>
        <v>7262</v>
      </c>
      <c r="H41" s="5">
        <f t="shared" si="4"/>
        <v>892</v>
      </c>
      <c r="I41" s="5">
        <f t="shared" si="4"/>
        <v>704</v>
      </c>
      <c r="J41" s="5">
        <f t="shared" si="4"/>
        <v>8549</v>
      </c>
      <c r="K41" s="5">
        <f t="shared" si="4"/>
        <v>9137</v>
      </c>
      <c r="L41" s="5"/>
      <c r="M41" s="5"/>
      <c r="N41" s="5">
        <f t="shared" si="4"/>
        <v>71478</v>
      </c>
    </row>
    <row r="42" spans="1:14" ht="12.95" hidden="1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4" ht="12.95" hidden="1" customHeight="1" x14ac:dyDescent="0.25">
      <c r="A43" s="5" t="s">
        <v>21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 ht="12.95" hidden="1" customHeight="1" x14ac:dyDescent="0.25">
      <c r="A44" s="6" t="s">
        <v>22</v>
      </c>
      <c r="B44" s="4">
        <v>1530</v>
      </c>
      <c r="C44" s="4">
        <v>1124</v>
      </c>
      <c r="D44" s="4">
        <v>1628</v>
      </c>
      <c r="E44" s="4">
        <v>1209</v>
      </c>
      <c r="F44" s="4">
        <v>1874</v>
      </c>
      <c r="G44" s="4">
        <v>614</v>
      </c>
      <c r="H44" s="4"/>
      <c r="I44" s="4">
        <v>244</v>
      </c>
      <c r="J44" s="4">
        <v>1294</v>
      </c>
      <c r="K44" s="4">
        <v>2806</v>
      </c>
      <c r="L44" s="4"/>
      <c r="M44" s="4"/>
      <c r="N44" s="6">
        <f>SUM(B44:M44)</f>
        <v>12323</v>
      </c>
    </row>
    <row r="45" spans="1:14" ht="12.95" hidden="1" customHeight="1" x14ac:dyDescent="0.25">
      <c r="A45" s="6" t="s">
        <v>23</v>
      </c>
      <c r="B45" s="4">
        <v>320</v>
      </c>
      <c r="C45" s="4">
        <v>240</v>
      </c>
      <c r="D45" s="4">
        <v>200</v>
      </c>
      <c r="E45" s="4">
        <v>1530</v>
      </c>
      <c r="F45" s="4">
        <v>264</v>
      </c>
      <c r="G45" s="4">
        <v>354</v>
      </c>
      <c r="H45" s="4">
        <v>60</v>
      </c>
      <c r="I45" s="4">
        <v>44</v>
      </c>
      <c r="J45" s="4">
        <v>841</v>
      </c>
      <c r="K45" s="4">
        <v>44</v>
      </c>
      <c r="L45" s="4"/>
      <c r="M45" s="4"/>
      <c r="N45" s="6">
        <f>SUM(B45:M45)</f>
        <v>3897</v>
      </c>
    </row>
    <row r="46" spans="1:14" ht="12.95" hidden="1" customHeight="1" x14ac:dyDescent="0.25">
      <c r="A46" s="7" t="s">
        <v>18</v>
      </c>
      <c r="B46" s="5">
        <f>SUM(B44:B45)</f>
        <v>1850</v>
      </c>
      <c r="C46" s="5">
        <f t="shared" ref="C46:K46" si="5">SUM(C44:C45)</f>
        <v>1364</v>
      </c>
      <c r="D46" s="5">
        <f t="shared" si="5"/>
        <v>1828</v>
      </c>
      <c r="E46" s="5">
        <f t="shared" si="5"/>
        <v>2739</v>
      </c>
      <c r="F46" s="5">
        <f t="shared" si="5"/>
        <v>2138</v>
      </c>
      <c r="G46" s="5">
        <f t="shared" si="5"/>
        <v>968</v>
      </c>
      <c r="H46" s="5">
        <f t="shared" si="5"/>
        <v>60</v>
      </c>
      <c r="I46" s="5">
        <f t="shared" si="5"/>
        <v>288</v>
      </c>
      <c r="J46" s="5">
        <f t="shared" si="5"/>
        <v>2135</v>
      </c>
      <c r="K46" s="5">
        <f t="shared" si="5"/>
        <v>2850</v>
      </c>
      <c r="L46" s="5"/>
      <c r="M46" s="5"/>
      <c r="N46" s="5">
        <f>SUM(N44:N45)</f>
        <v>16220</v>
      </c>
    </row>
    <row r="47" spans="1:14" hidden="1" x14ac:dyDescent="0.25"/>
    <row r="49" spans="1:1" x14ac:dyDescent="0.25">
      <c r="A49" s="1" t="s">
        <v>47</v>
      </c>
    </row>
  </sheetData>
  <mergeCells count="6">
    <mergeCell ref="A11:A12"/>
    <mergeCell ref="A1:N1"/>
    <mergeCell ref="A3:N3"/>
    <mergeCell ref="A5:A6"/>
    <mergeCell ref="B5:M5"/>
    <mergeCell ref="N5:N6"/>
  </mergeCells>
  <pageMargins left="0" right="0" top="0" bottom="0" header="0" footer="0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Vairuotojų pareigybės</vt:lpstr>
      <vt:lpstr>Transportas</vt:lpstr>
      <vt:lpstr>Lapas3</vt:lpstr>
      <vt:lpstr>Transportas!Print_Area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Maryte</dc:creator>
  <cp:lastModifiedBy>Sima Jablonskienė</cp:lastModifiedBy>
  <cp:lastPrinted>2020-01-20T11:34:03Z</cp:lastPrinted>
  <dcterms:created xsi:type="dcterms:W3CDTF">2019-11-12T07:36:09Z</dcterms:created>
  <dcterms:modified xsi:type="dcterms:W3CDTF">2020-01-20T11:34:10Z</dcterms:modified>
</cp:coreProperties>
</file>